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culator" sheetId="1" r:id="rId4"/>
    <sheet state="visible" name="Lookup" sheetId="2" r:id="rId5"/>
  </sheets>
  <definedNames/>
  <calcPr/>
  <extLst>
    <ext uri="GoogleSheetsCustomDataVersion2">
      <go:sheetsCustomData xmlns:go="http://customooxmlschemas.google.com/" r:id="rId6" roundtripDataChecksum="bDaSLZ3l4uDCGNlurS35ojtfq5dxcoyvJIMdl58wRm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1">
      <text>
        <t xml:space="preserve">======
ID#AAACCqguI4I
Unknown Author    (2026-09-08 05:56:08)
Service level = probability of not stocking out during one replenishment cycle. Z-scores come from the standard normal distribution (Lookup sheet).</t>
      </text>
    </comment>
  </commentList>
  <extLst>
    <ext uri="GoogleSheetsCustomDataVersion2">
      <go:sheetsCustomData xmlns:go="http://customooxmlschemas.google.com/" r:id="rId1" roundtripDataSignature="AMtx7mgA1Z0bth22jZi3yAdYTcIT+NjBhg=="/>
    </ext>
  </extLst>
</comments>
</file>

<file path=xl/sharedStrings.xml><?xml version="1.0" encoding="utf-8"?>
<sst xmlns="http://schemas.openxmlformats.org/spreadsheetml/2006/main" count="30" uniqueCount="29">
  <si>
    <t>Safety Stock and Reorder Point Calculator</t>
  </si>
  <si>
    <t>Service level</t>
  </si>
  <si>
    <t>Edit the lavender cells only. Everything else recalculates. Pick a service level from the dropdown in B10.</t>
  </si>
  <si>
    <t>Z-score</t>
  </si>
  <si>
    <t>INPUTS</t>
  </si>
  <si>
    <t>Average daily demand (units)</t>
  </si>
  <si>
    <t>Std. deviation of daily demand (units)</t>
  </si>
  <si>
    <t>Average lead time (days)</t>
  </si>
  <si>
    <t>Std. deviation of lead time (days)</t>
  </si>
  <si>
    <t>Maximum daily demand (units)</t>
  </si>
  <si>
    <t>Maximum lead time (days)</t>
  </si>
  <si>
    <t>Target service level</t>
  </si>
  <si>
    <t>Source: inverse of the standard normal cumulative distribution (NORM.S.INV). Rounded to 3 decimals.</t>
  </si>
  <si>
    <t>Z-SCORE</t>
  </si>
  <si>
    <t>Z-score for the chosen service level</t>
  </si>
  <si>
    <t>RESULTS</t>
  </si>
  <si>
    <t>Basic safety stock (max minus average method)</t>
  </si>
  <si>
    <t>(Max daily demand x Max lead time) minus (Avg daily demand x Avg lead time)</t>
  </si>
  <si>
    <t>Statistical safety stock (demand variability only)</t>
  </si>
  <si>
    <t>Z x std dev of daily demand x SQRT(avg lead time). Use when lead time is stable.</t>
  </si>
  <si>
    <t>Statistical safety stock (demand and lead-time variability)</t>
  </si>
  <si>
    <t>Z x SQRT(avg lead time x demand variance + avg demand^2 x lead-time variance)</t>
  </si>
  <si>
    <t>Demand during lead time</t>
  </si>
  <si>
    <t>Avg daily demand x Avg lead time</t>
  </si>
  <si>
    <t>Reorder point (using statistical SS, demand variability only)</t>
  </si>
  <si>
    <t>Demand during lead time + safety stock</t>
  </si>
  <si>
    <t>Reorder point (using combined-variability SS)</t>
  </si>
  <si>
    <t>Note: the standard deviation of daily demand should be the standard deviation of your FORECAST ERROR, not of raw demand, if you forecast. A better forecast shrinks this input and therefore the buffer at the same service level.</t>
  </si>
  <si>
    <t>Example values shown are illustrative (a product selling ~100 units/day with a 10-day lead time). Replace them with your own.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</si>
</sst>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0.000"/>
  </numFmts>
  <fonts count="8">
    <font>
      <sz val="11.0"/>
      <color theme="1"/>
      <name val="Calibri"/>
      <scheme val="minor"/>
    </font>
    <font>
      <b/>
      <sz val="14.0"/>
      <color rgb="FF23433D"/>
      <name val="Archivo"/>
    </font>
    <font>
      <b/>
      <sz val="10.0"/>
      <color rgb="FF222626"/>
      <name val="Archivo"/>
    </font>
    <font>
      <sz val="10.0"/>
      <color rgb="FF523B54"/>
      <name val="Archivo"/>
    </font>
    <font>
      <sz val="10.0"/>
      <color rgb="FF222626"/>
      <name val="Archivo"/>
    </font>
    <font>
      <sz val="10.0"/>
      <color rgb="FF23433D"/>
      <name val="Archivo"/>
    </font>
    <font>
      <color theme="1"/>
      <name val="Calibri"/>
      <scheme val="minor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CCFDD"/>
        <bgColor rgb="FFDCCFDD"/>
      </patternFill>
    </fill>
    <fill>
      <patternFill patternType="solid">
        <fgColor rgb="FFB0E6A5"/>
        <bgColor rgb="FFB0E6A5"/>
      </patternFill>
    </fill>
  </fills>
  <borders count="2">
    <border/>
    <border>
      <left style="thin">
        <color rgb="FF23433D"/>
      </left>
      <right style="thin">
        <color rgb="FF23433D"/>
      </right>
      <top style="thin">
        <color rgb="FF23433D"/>
      </top>
      <bottom style="thin">
        <color rgb="FF23433D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164" xfId="0" applyAlignment="1" applyFont="1" applyNumberFormat="1">
      <alignment shrinkToFit="0" vertical="bottom" wrapText="0"/>
    </xf>
    <xf borderId="0" fillId="0" fontId="4" numFmtId="165" xfId="0" applyAlignment="1" applyFont="1" applyNumberFormat="1">
      <alignment shrinkToFit="0" vertical="bottom" wrapText="0"/>
    </xf>
    <xf borderId="1" fillId="2" fontId="5" numFmtId="0" xfId="0" applyAlignment="1" applyBorder="1" applyFill="1" applyFont="1">
      <alignment shrinkToFit="0" vertical="bottom" wrapText="0"/>
    </xf>
    <xf borderId="1" fillId="2" fontId="5" numFmtId="0" xfId="0" applyAlignment="1" applyBorder="1" applyFill="1" applyFont="1">
      <alignment readingOrder="0" shrinkToFit="0" vertical="bottom" wrapText="0"/>
    </xf>
    <xf borderId="0" fillId="0" fontId="6" numFmtId="0" xfId="0" applyFont="1"/>
    <xf borderId="1" fillId="0" fontId="7" numFmtId="165" xfId="0" applyAlignment="1" applyBorder="1" applyFont="1" applyNumberFormat="1">
      <alignment shrinkToFit="0" vertical="bottom" wrapText="0"/>
    </xf>
    <xf borderId="1" fillId="3" fontId="2" numFmtId="3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8.0"/>
    <col customWidth="1" min="2" max="2" width="14.0"/>
    <col customWidth="1" min="3" max="3" width="80.0"/>
    <col customWidth="1" min="4" max="26" width="8.71"/>
  </cols>
  <sheetData>
    <row r="1">
      <c r="A1" s="1" t="s">
        <v>0</v>
      </c>
    </row>
    <row r="2">
      <c r="A2" s="3" t="s">
        <v>2</v>
      </c>
    </row>
    <row r="4">
      <c r="A4" s="2" t="s">
        <v>4</v>
      </c>
    </row>
    <row r="5">
      <c r="A5" s="4" t="s">
        <v>5</v>
      </c>
      <c r="B5" s="7">
        <v>100.0</v>
      </c>
    </row>
    <row r="6">
      <c r="A6" s="4" t="s">
        <v>6</v>
      </c>
      <c r="B6" s="7">
        <v>25.0</v>
      </c>
    </row>
    <row r="7">
      <c r="A7" s="4" t="s">
        <v>7</v>
      </c>
      <c r="B7" s="7">
        <v>10.0</v>
      </c>
    </row>
    <row r="8">
      <c r="A8" s="4" t="s">
        <v>8</v>
      </c>
      <c r="B8" s="7">
        <v>2.0</v>
      </c>
    </row>
    <row r="9">
      <c r="A9" s="4" t="s">
        <v>9</v>
      </c>
      <c r="B9" s="7">
        <v>150.0</v>
      </c>
    </row>
    <row r="10">
      <c r="A10" s="4" t="s">
        <v>10</v>
      </c>
      <c r="B10" s="7">
        <v>14.0</v>
      </c>
    </row>
    <row r="11">
      <c r="A11" s="4" t="s">
        <v>11</v>
      </c>
      <c r="B11" s="8">
        <v>0.85</v>
      </c>
    </row>
    <row r="13">
      <c r="A13" s="2" t="s">
        <v>13</v>
      </c>
    </row>
    <row r="14">
      <c r="A14" s="9" t="s">
        <v>14</v>
      </c>
      <c r="B14" s="10">
        <f t="array" ref="B14">INDEX(Lookup!$B$2:$B$8,MATCH($B$11,Lookup!$A$2:$A$8,0))</f>
        <v>1.036</v>
      </c>
    </row>
    <row r="16">
      <c r="A16" s="2" t="s">
        <v>15</v>
      </c>
    </row>
    <row r="17">
      <c r="A17" s="4" t="s">
        <v>16</v>
      </c>
      <c r="B17" s="11">
        <f>(B9*B10)-(B5*B7)</f>
        <v>1100</v>
      </c>
      <c r="C17" s="3" t="s">
        <v>17</v>
      </c>
    </row>
    <row r="18">
      <c r="A18" s="4" t="s">
        <v>18</v>
      </c>
      <c r="B18" s="11">
        <f>B14*B6*SQRT(B7)</f>
        <v>81.9029914</v>
      </c>
      <c r="C18" s="3" t="s">
        <v>19</v>
      </c>
    </row>
    <row r="19">
      <c r="A19" s="4" t="s">
        <v>20</v>
      </c>
      <c r="B19" s="11">
        <f>B14*SQRT(B7*B6^2+B5^2*B8^2)</f>
        <v>222.8002244</v>
      </c>
      <c r="C19" s="3" t="s">
        <v>21</v>
      </c>
    </row>
    <row r="20">
      <c r="A20" s="4" t="s">
        <v>22</v>
      </c>
      <c r="B20" s="11">
        <f>B5*B7</f>
        <v>1000</v>
      </c>
      <c r="C20" s="3" t="s">
        <v>23</v>
      </c>
    </row>
    <row r="21" ht="15.75" customHeight="1">
      <c r="A21" s="4" t="s">
        <v>24</v>
      </c>
      <c r="B21" s="11">
        <f>B20+B18</f>
        <v>1081.902991</v>
      </c>
      <c r="C21" s="3" t="s">
        <v>25</v>
      </c>
    </row>
    <row r="22" ht="15.75" customHeight="1">
      <c r="A22" s="4" t="s">
        <v>26</v>
      </c>
      <c r="B22" s="11">
        <f>B20+B19</f>
        <v>1222.800224</v>
      </c>
      <c r="C22" s="3" t="s">
        <v>25</v>
      </c>
    </row>
    <row r="23" ht="15.75" customHeight="1"/>
    <row r="24" ht="15.75" customHeight="1">
      <c r="A24" s="3" t="s">
        <v>27</v>
      </c>
    </row>
    <row r="25" ht="15.75" customHeight="1">
      <c r="A25" s="3" t="s">
        <v>28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B11">
      <formula1>"0.8,0.85,0.9,0.95,0.98,0.99,0.995"</formula1>
    </dataValidation>
  </dataValidations>
  <printOptions/>
  <pageMargins bottom="1.0" footer="0.0" header="0.0" left="0.75" right="0.75" top="1.0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12.0"/>
    <col customWidth="1" min="3" max="26" width="8.71"/>
  </cols>
  <sheetData>
    <row r="1">
      <c r="A1" s="2" t="s">
        <v>1</v>
      </c>
      <c r="B1" s="2" t="s">
        <v>3</v>
      </c>
    </row>
    <row r="2">
      <c r="A2" s="5">
        <v>0.8</v>
      </c>
      <c r="B2" s="6">
        <v>0.842</v>
      </c>
    </row>
    <row r="3">
      <c r="A3" s="5">
        <v>0.85</v>
      </c>
      <c r="B3" s="6">
        <v>1.036</v>
      </c>
    </row>
    <row r="4">
      <c r="A4" s="5">
        <v>0.9</v>
      </c>
      <c r="B4" s="6">
        <v>1.282</v>
      </c>
    </row>
    <row r="5">
      <c r="A5" s="5">
        <v>0.95</v>
      </c>
      <c r="B5" s="6">
        <v>1.645</v>
      </c>
    </row>
    <row r="6">
      <c r="A6" s="5">
        <v>0.98</v>
      </c>
      <c r="B6" s="6">
        <v>2.054</v>
      </c>
    </row>
    <row r="7">
      <c r="A7" s="5">
        <v>0.99</v>
      </c>
      <c r="B7" s="6">
        <v>2.326</v>
      </c>
    </row>
    <row r="8">
      <c r="A8" s="5">
        <v>0.995</v>
      </c>
      <c r="B8" s="6">
        <v>2.576</v>
      </c>
    </row>
    <row r="10">
      <c r="A10" s="3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2026-09-07T15:37:26Z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